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Q_aMyCeaBx0FnZ2kYw2alLF-XUy9gPuu\PNRR-DIGI-WORK\04. Achizitii\04. Achiziționare diverse echipamente și software – Etapa II\Formulare Ofertanti-SAP-Echip si Soft-II\"/>
    </mc:Choice>
  </mc:AlternateContent>
  <xr:revisionPtr revIDLastSave="0" documentId="13_ncr:1_{D37857A0-E1B6-49A7-8142-3AB5548AEEDF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Total" sheetId="1" r:id="rId1"/>
    <sheet name="Lot 1" sheetId="2" r:id="rId2"/>
    <sheet name="Lot 2" sheetId="3" r:id="rId3"/>
    <sheet name="Lot 3" sheetId="4" r:id="rId4"/>
    <sheet name="Lot 4" sheetId="5" r:id="rId5"/>
    <sheet name="Lot 5" sheetId="6" r:id="rId6"/>
    <sheet name="Lot 6" sheetId="7" r:id="rId7"/>
    <sheet name="Lot 7" sheetId="8" r:id="rId8"/>
    <sheet name="Lot 8" sheetId="9" r:id="rId9"/>
    <sheet name="Lot 9" sheetId="10" r:id="rId10"/>
    <sheet name="Lot 10" sheetId="11" r:id="rId11"/>
    <sheet name="Lot 11" sheetId="12" r:id="rId12"/>
    <sheet name="Lot 12" sheetId="13" r:id="rId13"/>
  </sheets>
  <definedNames>
    <definedName name="_xlnm._FilterDatabase" localSheetId="0" hidden="1">Total!$A$1:$D$14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6" i="13" s="1"/>
  <c r="C13" i="1" s="1"/>
  <c r="E5" i="12"/>
  <c r="E4" i="12"/>
  <c r="E6" i="12" s="1"/>
  <c r="C12" i="1" s="1"/>
  <c r="E5" i="11"/>
  <c r="E4" i="11"/>
  <c r="E6" i="11" s="1"/>
  <c r="C11" i="1" s="1"/>
  <c r="E5" i="10"/>
  <c r="E4" i="10"/>
  <c r="E11" i="10" s="1"/>
  <c r="C10" i="1" s="1"/>
  <c r="E5" i="9"/>
  <c r="E4" i="9"/>
  <c r="E6" i="9" s="1"/>
  <c r="C9" i="1" s="1"/>
  <c r="E6" i="8"/>
  <c r="C8" i="1" s="1"/>
  <c r="E5" i="8"/>
  <c r="E4" i="8"/>
  <c r="E5" i="7"/>
  <c r="E4" i="7"/>
  <c r="E6" i="7" s="1"/>
  <c r="C7" i="1" s="1"/>
  <c r="E5" i="6"/>
  <c r="E4" i="6"/>
  <c r="E6" i="6" s="1"/>
  <c r="C6" i="1" s="1"/>
  <c r="E5" i="5"/>
  <c r="E4" i="5"/>
  <c r="E32" i="5" s="1"/>
  <c r="C5" i="1" s="1"/>
  <c r="E5" i="4"/>
  <c r="E4" i="4"/>
  <c r="E13" i="4" s="1"/>
  <c r="C4" i="1" s="1"/>
  <c r="E6" i="3"/>
  <c r="C3" i="1" s="1"/>
  <c r="E5" i="3"/>
  <c r="E4" i="3"/>
  <c r="E12" i="2"/>
  <c r="E11" i="2"/>
  <c r="E10" i="2"/>
  <c r="E5" i="2"/>
  <c r="E4" i="2"/>
  <c r="E13" i="2" s="1"/>
  <c r="C2" i="1" s="1"/>
  <c r="A13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C14" i="1" l="1"/>
</calcChain>
</file>

<file path=xl/sharedStrings.xml><?xml version="1.0" encoding="utf-8"?>
<sst xmlns="http://schemas.openxmlformats.org/spreadsheetml/2006/main" count="253" uniqueCount="150">
  <si>
    <t>Nr. Lot</t>
  </si>
  <si>
    <t>Denumire</t>
  </si>
  <si>
    <t>Valoare total fara TVA</t>
  </si>
  <si>
    <t>Facultatea</t>
  </si>
  <si>
    <t>M-Ciuc</t>
  </si>
  <si>
    <t>Cluj Napoca</t>
  </si>
  <si>
    <t>Tg. Mures</t>
  </si>
  <si>
    <t>Dezvoltarea sistemului alumni</t>
  </si>
  <si>
    <t>Dezvoltarea digitală a bibliotecii</t>
  </si>
  <si>
    <t>TOTAL</t>
  </si>
  <si>
    <t>Lot 1:</t>
  </si>
  <si>
    <t>Sistem de analiză de textură, laborator industria alimentară</t>
  </si>
  <si>
    <t>Nr. ID</t>
  </si>
  <si>
    <t>Denumire sistem / echipament</t>
  </si>
  <si>
    <t>Cant. (buc.)</t>
  </si>
  <si>
    <t>Preț unitar maxim fără TVA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</si>
  <si>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</si>
  <si>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1.</t>
  </si>
  <si>
    <t>Sistem de analiza de textura, laborator industria alimentară</t>
  </si>
  <si>
    <t>1.1.</t>
  </si>
  <si>
    <t>Sistem de analiza de textura, laborator industria alimentara (Poziția din buget: 19)</t>
  </si>
  <si>
    <t>1.1.1.</t>
  </si>
  <si>
    <t>TA-MP Sonda de plasă cuantifică consistența unor produse precum maioneza și iaurtul</t>
  </si>
  <si>
    <t>1.1.2.</t>
  </si>
  <si>
    <t>TA-P-KIT2 Kit, General Probe A</t>
  </si>
  <si>
    <t>1.1.3.</t>
  </si>
  <si>
    <t>TA-BT-KIT Masa de fixare pentru diferite probe</t>
  </si>
  <si>
    <t>1.1.4.</t>
  </si>
  <si>
    <t xml:space="preserve">SWL-05-111-   Texture Pro CT Software Standard Edition- soft pentru analizor de textură </t>
  </si>
  <si>
    <t>1.2.</t>
  </si>
  <si>
    <t>Aparat de spectroscopie pentru măsurarea rapidă și nedistructivă a stresului plantelor (Poziția din buget: 28)</t>
  </si>
  <si>
    <t>1.3.</t>
  </si>
  <si>
    <t>Densimetru portabil digital (Poziția din buget: 32)</t>
  </si>
  <si>
    <t>1.4.</t>
  </si>
  <si>
    <t>Densimetru de laborator (Poziția din buget: 33)</t>
  </si>
  <si>
    <t>TOTAL LOT</t>
  </si>
  <si>
    <t>Lot 2:</t>
  </si>
  <si>
    <t>Software ArcGis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</si>
  <si>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</si>
  <si>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Software ArcGIS  (Poziția din buget: 43)</t>
  </si>
  <si>
    <t>Lot 3:</t>
  </si>
  <si>
    <t>Baze de date CEIC, EMIS pentru cercetare-inovare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</si>
  <si>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</si>
  <si>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Baze de date CEIC, EMIS pentru cercetare-inovare (Poziția din buget: 49)</t>
  </si>
  <si>
    <t>SEMRUSH – sau echivalent; 1 buc = minim 1 utilizator pentru minim 1 an</t>
  </si>
  <si>
    <t>STATISTA – sau echivalent; 1 buc = minim 1 utilizator pentru minim 1 an</t>
  </si>
  <si>
    <t>EMIS CEE+SEE UNIVERSITY – sau echivalent; 1 buc = minim 1 utilizator pentru minim 1 an</t>
  </si>
  <si>
    <t>INVESTING – sau echivalent; 1 buc = minim 1 utilizator pentru minim 1 an</t>
  </si>
  <si>
    <t>1.1.5.</t>
  </si>
  <si>
    <t>Acces la Foundation model - LLM versiunea PRO / echivalent; 1 buc = minim 1 utilizator pentru minim 1 an</t>
  </si>
  <si>
    <t>1.1.6.</t>
  </si>
  <si>
    <t>WRITESONIC – sau echivalent; 1 buc = minim 1 utilizator pentru minim 1 an</t>
  </si>
  <si>
    <t>1.1.7.</t>
  </si>
  <si>
    <t>CREFOPORT – sau echivalent; 1 buc = minim 1 utilizator pentru minim 1 an</t>
  </si>
  <si>
    <t>Lot 4:</t>
  </si>
  <si>
    <t xml:space="preserve">Sistem audio-video integrat și iluminat inteligent 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</si>
  <si>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</si>
  <si>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Sistem audio-video integrat și iluminat inteligent</t>
  </si>
  <si>
    <t>Sistem audio-video integrat și iluminat inteligent pentru spații educaționale multifuncționale (Poziția din buget: 165)</t>
  </si>
  <si>
    <t>Mixer audio</t>
  </si>
  <si>
    <t>Stage box</t>
  </si>
  <si>
    <t>Microfon dinamic</t>
  </si>
  <si>
    <t>Microfon wireless</t>
  </si>
  <si>
    <t>Microfon condensator</t>
  </si>
  <si>
    <t>Stativ microfon</t>
  </si>
  <si>
    <t>Boxa audio</t>
  </si>
  <si>
    <t>1.1.8.</t>
  </si>
  <si>
    <t>Stativ boxa</t>
  </si>
  <si>
    <t>1.1.9.</t>
  </si>
  <si>
    <t>Cremaliera 150kg/5.3m</t>
  </si>
  <si>
    <t>1.1.10.</t>
  </si>
  <si>
    <t>T cremaliera</t>
  </si>
  <si>
    <t>1.1.11.</t>
  </si>
  <si>
    <t>Grinda neagra 2m/buc</t>
  </si>
  <si>
    <t>1.1.12.</t>
  </si>
  <si>
    <t>Cablu XLR 20m</t>
  </si>
  <si>
    <t>1.1.13.</t>
  </si>
  <si>
    <t>Cablu XLR 2m</t>
  </si>
  <si>
    <t>1.1.14.</t>
  </si>
  <si>
    <t>Cablu XLR 10m</t>
  </si>
  <si>
    <t>1.1.15.</t>
  </si>
  <si>
    <t>Comanda lumini 20</t>
  </si>
  <si>
    <t>1.1.16.</t>
  </si>
  <si>
    <t>Boxa top</t>
  </si>
  <si>
    <t>1.1.17.</t>
  </si>
  <si>
    <t>Boxa bass</t>
  </si>
  <si>
    <t>1.1.18.</t>
  </si>
  <si>
    <t>stanga bas/top</t>
  </si>
  <si>
    <t>1.1.19.</t>
  </si>
  <si>
    <t>Proiector Moving-head</t>
  </si>
  <si>
    <t>1.1.20.</t>
  </si>
  <si>
    <t>Proiector de lumină</t>
  </si>
  <si>
    <t>1.1.21.</t>
  </si>
  <si>
    <t>Proiector led Tip 1</t>
  </si>
  <si>
    <t>1.1.22.</t>
  </si>
  <si>
    <t>Proiector led Tip 2</t>
  </si>
  <si>
    <t>1.1.23.</t>
  </si>
  <si>
    <t>Stativ</t>
  </si>
  <si>
    <t>1.1.24.</t>
  </si>
  <si>
    <t>Distrubutie curent 32-2</t>
  </si>
  <si>
    <t>1.1.25.</t>
  </si>
  <si>
    <t>Distribuție curent PCE 63/121-15</t>
  </si>
  <si>
    <t>1.1.26.</t>
  </si>
  <si>
    <t>Cabluri/conetica curent</t>
  </si>
  <si>
    <t>Lot 5:</t>
  </si>
  <si>
    <t>Stereomicroscop trinocular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</si>
  <si>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</si>
  <si>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Stereomicroscop trinocular pentru analiză morfologică detaliată în activități educaționale și de cercetare (Poziția din buget: 166)</t>
  </si>
  <si>
    <t>Lot 6:</t>
  </si>
  <si>
    <t>Sistem integrat de ambient vizual-acustic pentru spații educaționale și conferințe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</si>
  <si>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</si>
  <si>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Sistem integrat de ambient vizual-acustic</t>
  </si>
  <si>
    <t>Sistem integrat de ambient vizual-acustic pentru spații educaționale și conferințe (Poziția din buget: 167)</t>
  </si>
  <si>
    <t>Lot 7:</t>
  </si>
  <si>
    <t>Sistem multimedia interactiv pentru colaborare și activități educaționale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</si>
  <si>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</si>
  <si>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Sistem multimedia interactiv</t>
  </si>
  <si>
    <t>Sistem multimedia interactiv pentru colaborare și activități educaționale. (Poziția din buget: 168)</t>
  </si>
  <si>
    <t>Lot 8:</t>
  </si>
  <si>
    <t>Platformă digitală pentru facilitarea procesului de învățare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</si>
  <si>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</si>
  <si>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Platformă digitală asistată de inteligență artificială pentru consiliere în carieră și suport personalizat în procesul de învățare. (Poziția din buget: 169)</t>
  </si>
  <si>
    <t>Lot 9:</t>
  </si>
  <si>
    <t>Stații mobile de calcul performant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</si>
  <si>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</si>
  <si>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Stații mobile de calcul performant cu afișaj 5K pentru educație digitală și cercetare avansată (Poziția din buget: 170)</t>
  </si>
  <si>
    <t>1.1.1</t>
  </si>
  <si>
    <t>Laptop performant tip 1: procesor multicore (min. 14 nuclee CPU + 32 nuclee GPU sau echivalent), memorie min. 36 GB RAM, stocare SSD 1 TB, ecran 16” cu rezoluție nativă min. 3456×2234 px, autonomie baterie min. 12 ore, conectivitate Wi-Fi 6E</t>
  </si>
  <si>
    <t>1.1.2</t>
  </si>
  <si>
    <t>Laptop performant tip 2: procesor Intel Core i9 sau echivalent (min. 14 nuclee, până la 5.0 GHz turbo), memorie min. 32 GB DDR5, SSD 1 TB, placă grafică dedicată min. 8 GB GDDR6, ecran UHD 17.3” cu rată refresh min. 120 Hz</t>
  </si>
  <si>
    <t>1.1.3</t>
  </si>
  <si>
    <t>Monitor tip 1: diagonală 27”, rezoluție FHD (1920×1080 px), panou IPS, timp de răspuns ≤ 5 ms, rată refresh min. 100 Hz, conectivitate HDMI și DisplayPort, stand reglabil pe înălțime</t>
  </si>
  <si>
    <t>1.1.4</t>
  </si>
  <si>
    <t>Monitor tip 2: diagonală 39–40”, rezoluție min. 5120×2160 px (5K2K), panou IPS, timp de răspuns ≤ 5 ms, multiple opțiuni de conectivitate (HDMI, DisplayPort, Thunderbolt/USB-C), stand ergonomic reglabil</t>
  </si>
  <si>
    <t>1.1.5</t>
  </si>
  <si>
    <t>Sistem desktop performant: procesor Intel Core i9 sau echivalent (min. 16 nuclee, frecvență bază ≥ 3.0 GHz, turbo ≥ 5.5 GHz), memorie 64 GB RAM DDR5, stocare SSD NVMe min. 2 TB, grafică integrată sau dedicată, sistem de operare profesional (Windows/Linux)</t>
  </si>
  <si>
    <t>Lot 10:</t>
  </si>
  <si>
    <t>Sistem de calcul de înaltă performanță pentru procesare multidimensională și modelare a sistemelor neliniare complexe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</si>
  <si>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</si>
  <si>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Sistem de calcul de înaltă performanță</t>
  </si>
  <si>
    <t>Stație de lucru performant cu monitor (Poziția din buget: 171)</t>
  </si>
  <si>
    <t>Lot 11: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</si>
  <si>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</si>
  <si>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Dezvoltarea sistemului alumni: gestionarea bazei de date online de absolventi, organizarea de evenimente şi reuniuni, contact permanent cu absolvenţii, informarea lor despre viaţa Universităţii, conturarea sistemului de suport alumni</t>
  </si>
  <si>
    <t>Dezvoltarea sistemului alumni: gestionarea bazei de date online de absolventi, organizarea de evenimente şi reuniuni, contact permanent cu absolvenţii, informarea lor despre viaţa Universităţii, conturarea sistemului de suport alumni (Poziția din buget: 2)</t>
  </si>
  <si>
    <t>Lot 12:</t>
  </si>
  <si>
    <t xml:space="preserve">Dezvoltarea digitală a bibliotecii </t>
  </si>
  <si>
    <r>
      <rPr>
        <b/>
        <sz val="10"/>
        <color theme="1"/>
        <rFont val="Verdana"/>
      </rPr>
      <t xml:space="preserve">Preț total </t>
    </r>
    <r>
      <rPr>
        <b/>
        <u/>
        <sz val="10"/>
        <color theme="1"/>
        <rFont val="Verdana"/>
      </rPr>
      <t>fără TVA</t>
    </r>
  </si>
  <si>
    <t>Dezvoltarea digitală a bibliotecii (Poziția din buget: 4)</t>
  </si>
  <si>
    <t xml:space="preserve">Dezvoltarea digitala a bibliotecii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</si>
</sst>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0"/>
      <color theme="1"/>
      <name val="Verdana"/>
    </font>
    <font>
      <sz val="10"/>
      <color theme="1"/>
      <name val="Verdana"/>
    </font>
    <font>
      <sz val="11"/>
      <name val="Calibri"/>
    </font>
    <font>
      <sz val="10"/>
      <color rgb="FFFFFFFF"/>
      <name val="Verdana"/>
    </font>
    <font>
      <b/>
      <u/>
      <sz val="10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workbookViewId="0">
      <selection activeCell="B12" sqref="B12"/>
    </sheetView>
  </sheetViews>
  <sheetFormatPr defaultColWidth="14.42578125" defaultRowHeight="15" x14ac:dyDescent="0.25"/>
  <cols>
    <col min="1" max="1" width="9.7109375" customWidth="1"/>
    <col min="2" max="2" width="50.28515625" style="27" customWidth="1"/>
    <col min="3" max="3" width="15.7109375" customWidth="1"/>
    <col min="4" max="4" width="13.5703125" customWidth="1"/>
    <col min="5" max="25" width="8.7109375" customWidth="1"/>
  </cols>
  <sheetData>
    <row r="1" spans="1:25" ht="25.5" x14ac:dyDescent="0.25">
      <c r="A1" s="1" t="s">
        <v>0</v>
      </c>
      <c r="B1" s="2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x14ac:dyDescent="0.25">
      <c r="A2" s="5" t="str">
        <f>'Lot 1'!$A$1</f>
        <v>Lot 1:</v>
      </c>
      <c r="B2" s="15" t="str">
        <f>'Lot 1'!$B$1</f>
        <v>Sistem de analiză de textură, laborator industria alimentară</v>
      </c>
      <c r="C2" s="6">
        <f>'Lot 1'!E13</f>
        <v>204589</v>
      </c>
      <c r="D2" s="7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5" t="str">
        <f>'Lot 2'!$A$1</f>
        <v>Lot 2:</v>
      </c>
      <c r="B3" s="15" t="str">
        <f>'Lot 2'!$B$1</f>
        <v>Software ArcGis</v>
      </c>
      <c r="C3" s="6">
        <f>'Lot 2'!E6</f>
        <v>33610</v>
      </c>
      <c r="D3" s="7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5.5" x14ac:dyDescent="0.25">
      <c r="A4" s="5" t="str">
        <f>'Lot 3'!$A$1</f>
        <v>Lot 3:</v>
      </c>
      <c r="B4" s="15" t="str">
        <f>'Lot 3'!$B$1</f>
        <v>Baze de date CEIC, EMIS pentru cercetare-inovare</v>
      </c>
      <c r="C4" s="6">
        <f>'Lot 3'!E13</f>
        <v>132450</v>
      </c>
      <c r="D4" s="7" t="s">
        <v>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5" t="str">
        <f>'Lot 4'!$A$1</f>
        <v>Lot 4:</v>
      </c>
      <c r="B5" s="15" t="str">
        <f>'Lot 4'!$B$1</f>
        <v xml:space="preserve">Sistem audio-video integrat și iluminat inteligent </v>
      </c>
      <c r="C5" s="6">
        <f>'Lot 4'!E32</f>
        <v>433629.2</v>
      </c>
      <c r="D5" s="7" t="s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5" t="str">
        <f>'Lot 5'!$A$1</f>
        <v>Lot 5:</v>
      </c>
      <c r="B6" s="15" t="str">
        <f>'Lot 5'!$B$1</f>
        <v>Stereomicroscop trinocular</v>
      </c>
      <c r="C6" s="6">
        <f>'Lot 5'!E6</f>
        <v>42858.6</v>
      </c>
      <c r="D6" s="7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5.5" x14ac:dyDescent="0.25">
      <c r="A7" s="5" t="str">
        <f>'Lot 6'!$A$1</f>
        <v>Lot 6:</v>
      </c>
      <c r="B7" s="15" t="str">
        <f>'Lot 6'!$B$1</f>
        <v>Sistem integrat de ambient vizual-acustic pentru spații educaționale și conferințe</v>
      </c>
      <c r="C7" s="6">
        <f>'Lot 6'!E6</f>
        <v>308582.64</v>
      </c>
      <c r="D7" s="7" t="s">
        <v>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5.5" x14ac:dyDescent="0.25">
      <c r="A8" s="5" t="str">
        <f>'Lot 7'!$A$1</f>
        <v>Lot 7:</v>
      </c>
      <c r="B8" s="15" t="str">
        <f>'Lot 7'!$B$1</f>
        <v>Sistem multimedia interactiv pentru colaborare și activități educaționale</v>
      </c>
      <c r="C8" s="6">
        <f>'Lot 7'!E6</f>
        <v>136139.4</v>
      </c>
      <c r="D8" s="7" t="s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5.5" x14ac:dyDescent="0.25">
      <c r="A9" s="5" t="str">
        <f>'Lot 8'!$A$1</f>
        <v>Lot 8:</v>
      </c>
      <c r="B9" s="15" t="str">
        <f>'Lot 8'!$B$1</f>
        <v>Platformă digitală pentru facilitarea procesului de învățare</v>
      </c>
      <c r="C9" s="6">
        <f>'Lot 8'!E6</f>
        <v>176477</v>
      </c>
      <c r="D9" s="7" t="s">
        <v>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5" t="str">
        <f>'Lot 9'!$A$1</f>
        <v>Lot 9:</v>
      </c>
      <c r="B10" s="15" t="str">
        <f>'Lot 9'!$B$1</f>
        <v>Stații mobile de calcul performant</v>
      </c>
      <c r="C10" s="6">
        <f>'Lot 9'!E11</f>
        <v>90759.6</v>
      </c>
      <c r="D10" s="7" t="s">
        <v>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38.25" x14ac:dyDescent="0.25">
      <c r="A11" s="5" t="str">
        <f>'Lot 10'!$A$1</f>
        <v>Lot 10:</v>
      </c>
      <c r="B11" s="15" t="str">
        <f>'Lot 10'!$B$1</f>
        <v>Sistem de calcul de înaltă performanță pentru procesare multidimensională și modelare a sistemelor neliniare complexe</v>
      </c>
      <c r="C11" s="6">
        <f>'Lot 10'!E6</f>
        <v>27732.1</v>
      </c>
      <c r="D11" s="7" t="s">
        <v>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5" t="str">
        <f>'Lot 11'!$A$1</f>
        <v>Lot 11:</v>
      </c>
      <c r="B12" s="15" t="s">
        <v>7</v>
      </c>
      <c r="C12" s="6">
        <f>'Lot 11'!E6</f>
        <v>70000</v>
      </c>
      <c r="D12" s="7" t="s">
        <v>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5" t="str">
        <f>'Lot 12'!$A$1</f>
        <v>Lot 12:</v>
      </c>
      <c r="B13" s="15" t="s">
        <v>8</v>
      </c>
      <c r="C13" s="6">
        <f>'Lot 12'!E6</f>
        <v>253500</v>
      </c>
      <c r="D13" s="7" t="s">
        <v>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5"/>
      <c r="B14" s="25" t="s">
        <v>9</v>
      </c>
      <c r="C14" s="8">
        <f>SUM(C2:C13)</f>
        <v>1910327.54</v>
      </c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2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2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26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2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2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2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2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2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2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2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2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2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2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2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2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2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2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2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2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2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2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2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2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2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2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2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2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2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2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2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2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2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2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2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2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2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2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2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2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2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2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2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2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2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2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2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2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2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2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2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2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2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26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2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2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26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2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2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2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26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2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26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26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26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26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2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2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2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2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2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2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2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2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2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2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2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2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2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2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2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2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2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26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2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2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2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2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2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2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2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2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2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2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2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2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2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2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2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2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2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2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2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2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2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2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2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2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2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2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2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2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2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2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2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2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2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2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2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2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2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2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2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2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2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2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2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2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2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2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2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2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2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2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2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2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2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2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2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2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2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2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2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2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2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2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2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2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2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2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2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2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2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2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2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2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2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2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2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2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2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2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2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2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2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2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2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2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2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2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2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2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2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2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2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2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2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2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2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2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2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2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2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2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2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2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2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2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2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2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2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2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2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2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2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2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2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2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2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2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2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2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2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2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2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2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2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2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2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2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2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2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2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2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2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2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2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2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2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2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2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2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2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2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2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2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2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2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2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2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2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2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2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2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2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2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2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2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2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2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2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2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2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2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2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2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2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2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2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2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2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2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2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2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2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2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2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2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2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2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2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2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2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2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2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2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2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2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2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2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2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2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2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2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2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2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2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2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2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2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2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2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2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2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2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2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2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2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2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2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2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2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2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2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2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2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2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2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2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2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2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2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2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2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2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2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2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2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2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2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2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2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2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2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2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2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2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2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2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2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2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2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2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2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2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2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2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2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2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2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2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2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2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2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2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2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2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2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2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2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2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2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2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2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2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2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2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2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2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2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2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2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2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2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2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2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2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2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2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2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2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2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2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2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2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2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2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2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2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2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2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2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2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2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2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2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2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2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2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2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2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2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2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2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2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2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2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2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2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2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2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2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2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2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2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2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2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2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2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2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2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2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2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2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2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2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2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2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2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2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2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2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2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2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2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2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2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2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2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2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2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2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2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2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2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2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2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2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2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2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2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2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2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2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2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2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2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2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2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2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2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2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2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2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2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2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2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2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2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2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2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2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2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2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2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2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2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2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2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2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2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2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2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2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2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2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2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2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2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2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2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2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2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2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2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2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2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2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2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2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2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2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2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2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2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2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2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2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2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2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2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2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2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2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2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2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2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2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2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2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2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2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2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2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2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2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2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2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2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2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2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2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2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2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2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2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2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2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2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2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2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2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2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2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2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2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2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2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2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2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2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2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2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2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2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2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2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2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2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2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2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2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2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2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2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2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2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2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2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2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2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2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2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2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2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2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2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2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2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2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2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2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2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2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2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2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2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2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2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2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2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2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2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2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2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2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2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2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2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2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2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2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2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2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2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2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2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2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2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2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2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2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2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2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2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2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2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2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2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2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2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2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2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2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2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2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2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2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2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2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2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2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2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2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2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2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2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2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2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2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2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2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2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2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2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2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2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2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2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2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2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2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2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2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2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2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2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2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2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2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2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2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2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2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2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2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2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2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2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2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2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2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2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2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2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2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2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2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2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2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2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2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2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2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2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2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2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2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2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2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2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2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2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2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2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2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2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2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2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2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2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2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2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2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2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2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2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2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2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2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2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2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2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2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2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2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2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2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2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2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2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2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2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2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2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2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2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2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2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2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2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2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2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2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2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2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2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2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2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2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2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2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2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2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2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2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2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2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2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2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2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2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2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2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2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2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2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2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2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2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2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2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2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2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2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2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2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2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2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2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2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2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2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2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2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2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2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2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2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2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2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2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2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2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2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2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2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2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2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2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2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2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2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2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2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2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2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2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2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2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2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2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2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2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2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2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2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2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2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2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2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2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2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2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2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2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2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2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2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2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2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2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2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2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2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2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2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2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2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2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2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2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2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2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2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2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2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2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2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2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2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2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2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2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2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2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2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2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2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2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2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2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2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2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2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2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2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2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2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2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2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2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2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2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2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2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2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2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2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2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2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2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2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2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2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2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2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2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2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2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2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2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2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2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2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2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2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2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2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2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2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2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2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2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2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2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2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2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2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2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2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2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2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2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2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2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2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2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2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2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2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2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2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2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2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2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2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2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2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2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2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2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2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2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2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26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26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26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26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26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26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26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26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26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26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26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26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26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26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26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26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26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26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26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26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26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26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26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26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26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26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26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26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26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26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26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26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26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26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26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26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26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26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26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26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26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26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26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26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26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26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26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26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26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26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26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26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26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26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26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26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26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26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26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26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26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26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26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26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26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26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26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26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26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26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26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26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26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26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26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26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26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26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1005"/>
  <sheetViews>
    <sheetView workbookViewId="0"/>
  </sheetViews>
  <sheetFormatPr defaultColWidth="14.42578125" defaultRowHeight="15" customHeight="1" x14ac:dyDescent="0.25"/>
  <cols>
    <col min="1" max="1" width="7.5703125" customWidth="1"/>
    <col min="2" max="2" width="52.140625" customWidth="1"/>
    <col min="3" max="3" width="7.85546875" customWidth="1"/>
    <col min="4" max="4" width="11.5703125" customWidth="1"/>
    <col min="5" max="5" width="15.140625" customWidth="1"/>
    <col min="6" max="6" width="15.7109375" customWidth="1"/>
    <col min="7" max="25" width="9.140625" customWidth="1"/>
  </cols>
  <sheetData>
    <row r="1" spans="1:25" x14ac:dyDescent="0.25">
      <c r="A1" s="10" t="s">
        <v>10</v>
      </c>
      <c r="B1" s="11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5.5" x14ac:dyDescent="0.25">
      <c r="A4" s="1" t="s">
        <v>17</v>
      </c>
      <c r="B4" s="12" t="s">
        <v>18</v>
      </c>
      <c r="C4" s="12"/>
      <c r="D4" s="12"/>
      <c r="E4" s="13">
        <f>SUM(E5:E12)</f>
        <v>204589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5" x14ac:dyDescent="0.25">
      <c r="A5" s="14" t="s">
        <v>19</v>
      </c>
      <c r="B5" s="15" t="s">
        <v>20</v>
      </c>
      <c r="C5" s="16">
        <v>1</v>
      </c>
      <c r="D5" s="17">
        <v>86800</v>
      </c>
      <c r="E5" s="6">
        <f>C5*D5</f>
        <v>86800</v>
      </c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5.5" x14ac:dyDescent="0.25">
      <c r="A6" s="19" t="s">
        <v>21</v>
      </c>
      <c r="B6" s="20" t="s">
        <v>22</v>
      </c>
      <c r="C6" s="16"/>
      <c r="D6" s="21"/>
      <c r="E6" s="6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19" t="s">
        <v>23</v>
      </c>
      <c r="B7" s="20" t="s">
        <v>24</v>
      </c>
      <c r="C7" s="16"/>
      <c r="D7" s="21"/>
      <c r="E7" s="6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19" t="s">
        <v>25</v>
      </c>
      <c r="B8" s="20" t="s">
        <v>26</v>
      </c>
      <c r="C8" s="16"/>
      <c r="D8" s="21"/>
      <c r="E8" s="6"/>
      <c r="F8" s="1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5.5" x14ac:dyDescent="0.25">
      <c r="A9" s="19" t="s">
        <v>27</v>
      </c>
      <c r="B9" s="20" t="s">
        <v>28</v>
      </c>
      <c r="C9" s="16"/>
      <c r="D9" s="21"/>
      <c r="E9" s="6"/>
      <c r="F9" s="1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8.25" x14ac:dyDescent="0.25">
      <c r="A10" s="14" t="s">
        <v>29</v>
      </c>
      <c r="B10" s="15" t="s">
        <v>30</v>
      </c>
      <c r="C10" s="16">
        <v>1</v>
      </c>
      <c r="D10" s="17">
        <v>40000</v>
      </c>
      <c r="E10" s="6">
        <f t="shared" ref="E10:E12" si="0">C10*D10</f>
        <v>40000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9.5" customHeight="1" x14ac:dyDescent="0.25">
      <c r="A11" s="14" t="s">
        <v>31</v>
      </c>
      <c r="B11" s="15" t="s">
        <v>32</v>
      </c>
      <c r="C11" s="16">
        <v>1</v>
      </c>
      <c r="D11" s="17">
        <v>21000</v>
      </c>
      <c r="E11" s="6">
        <f t="shared" si="0"/>
        <v>21000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9.5" customHeight="1" x14ac:dyDescent="0.25">
      <c r="A12" s="14" t="s">
        <v>33</v>
      </c>
      <c r="B12" s="15" t="s">
        <v>34</v>
      </c>
      <c r="C12" s="16">
        <v>1</v>
      </c>
      <c r="D12" s="17">
        <v>56789</v>
      </c>
      <c r="E12" s="6">
        <f t="shared" si="0"/>
        <v>56789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7.25" customHeight="1" x14ac:dyDescent="0.25">
      <c r="A13" s="28" t="s">
        <v>35</v>
      </c>
      <c r="B13" s="29"/>
      <c r="C13" s="29"/>
      <c r="D13" s="30"/>
      <c r="E13" s="8">
        <f>E4</f>
        <v>204589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</sheetData>
  <mergeCells count="1">
    <mergeCell ref="A13:D13"/>
  </mergeCells>
  <pageMargins left="0.78740157480314965" right="0.78740157480314965" top="0.78740157480314965" bottom="0.78740157480314965" header="0" footer="0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Y1000"/>
  <sheetViews>
    <sheetView topLeftCell="A2" workbookViewId="0">
      <selection activeCell="B33" sqref="B33"/>
    </sheetView>
  </sheetViews>
  <sheetFormatPr defaultColWidth="14.42578125" defaultRowHeight="15" customHeight="1" x14ac:dyDescent="0.25"/>
  <cols>
    <col min="1" max="1" width="9" customWidth="1"/>
    <col min="2" max="2" width="52.140625" customWidth="1"/>
    <col min="3" max="3" width="8" customWidth="1"/>
    <col min="4" max="4" width="11.5703125" customWidth="1"/>
    <col min="5" max="5" width="12.42578125" customWidth="1"/>
    <col min="6" max="25" width="9.140625" customWidth="1"/>
  </cols>
  <sheetData>
    <row r="1" spans="1:25" x14ac:dyDescent="0.25">
      <c r="A1" s="22" t="s">
        <v>36</v>
      </c>
      <c r="B1" s="11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38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37</v>
      </c>
      <c r="C4" s="29"/>
      <c r="D4" s="30"/>
      <c r="E4" s="13">
        <f>SUM(E5)</f>
        <v>33610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4" customHeight="1" x14ac:dyDescent="0.25">
      <c r="A5" s="14" t="s">
        <v>19</v>
      </c>
      <c r="B5" s="15" t="s">
        <v>39</v>
      </c>
      <c r="C5" s="16">
        <v>1</v>
      </c>
      <c r="D5" s="17">
        <v>33610</v>
      </c>
      <c r="E5" s="6">
        <f>C5*D5</f>
        <v>33610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33610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Y1007"/>
  <sheetViews>
    <sheetView workbookViewId="0"/>
  </sheetViews>
  <sheetFormatPr defaultColWidth="14.42578125" defaultRowHeight="15" customHeight="1" x14ac:dyDescent="0.25"/>
  <cols>
    <col min="1" max="1" width="8.5703125" customWidth="1"/>
    <col min="2" max="2" width="52.140625" customWidth="1"/>
    <col min="3" max="3" width="8.140625" customWidth="1"/>
    <col min="4" max="4" width="11.5703125" customWidth="1"/>
    <col min="5" max="5" width="13.28515625" customWidth="1"/>
    <col min="6" max="6" width="16.28515625" customWidth="1"/>
    <col min="7" max="25" width="9.140625" customWidth="1"/>
  </cols>
  <sheetData>
    <row r="1" spans="1:25" x14ac:dyDescent="0.25">
      <c r="A1" s="22" t="s">
        <v>40</v>
      </c>
      <c r="B1" s="11" t="s">
        <v>41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42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4.5" customHeight="1" x14ac:dyDescent="0.25">
      <c r="A4" s="1" t="s">
        <v>17</v>
      </c>
      <c r="B4" s="32" t="s">
        <v>41</v>
      </c>
      <c r="C4" s="29"/>
      <c r="D4" s="30"/>
      <c r="E4" s="13">
        <f>SUM(E5)</f>
        <v>132450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5" x14ac:dyDescent="0.25">
      <c r="A5" s="14" t="s">
        <v>19</v>
      </c>
      <c r="B5" s="15" t="s">
        <v>43</v>
      </c>
      <c r="C5" s="23">
        <v>1</v>
      </c>
      <c r="D5" s="17">
        <v>132450</v>
      </c>
      <c r="E5" s="6">
        <f>C5*D5</f>
        <v>132450</v>
      </c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5.5" x14ac:dyDescent="0.25">
      <c r="A6" s="19" t="s">
        <v>21</v>
      </c>
      <c r="B6" s="20" t="s">
        <v>44</v>
      </c>
      <c r="C6" s="16">
        <v>1</v>
      </c>
      <c r="D6" s="21"/>
      <c r="E6" s="6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5.5" x14ac:dyDescent="0.25">
      <c r="A7" s="19" t="s">
        <v>23</v>
      </c>
      <c r="B7" s="20" t="s">
        <v>45</v>
      </c>
      <c r="C7" s="16">
        <v>1</v>
      </c>
      <c r="D7" s="21"/>
      <c r="E7" s="6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5.5" x14ac:dyDescent="0.25">
      <c r="A8" s="19" t="s">
        <v>25</v>
      </c>
      <c r="B8" s="20" t="s">
        <v>46</v>
      </c>
      <c r="C8" s="16">
        <v>1</v>
      </c>
      <c r="D8" s="21"/>
      <c r="E8" s="6"/>
      <c r="F8" s="1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5.5" x14ac:dyDescent="0.25">
      <c r="A9" s="19" t="s">
        <v>27</v>
      </c>
      <c r="B9" s="20" t="s">
        <v>47</v>
      </c>
      <c r="C9" s="16">
        <v>1</v>
      </c>
      <c r="D9" s="21"/>
      <c r="E9" s="6"/>
      <c r="F9" s="1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8.25" x14ac:dyDescent="0.25">
      <c r="A10" s="19" t="s">
        <v>48</v>
      </c>
      <c r="B10" s="20" t="s">
        <v>49</v>
      </c>
      <c r="C10" s="16">
        <v>1</v>
      </c>
      <c r="D10" s="21"/>
      <c r="E10" s="6"/>
      <c r="F10" s="1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5.5" x14ac:dyDescent="0.25">
      <c r="A11" s="19" t="s">
        <v>50</v>
      </c>
      <c r="B11" s="20" t="s">
        <v>51</v>
      </c>
      <c r="C11" s="16">
        <v>1</v>
      </c>
      <c r="D11" s="21"/>
      <c r="E11" s="6"/>
      <c r="F11" s="1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5.5" x14ac:dyDescent="0.25">
      <c r="A12" s="19" t="s">
        <v>52</v>
      </c>
      <c r="B12" s="20" t="s">
        <v>53</v>
      </c>
      <c r="C12" s="16">
        <v>1</v>
      </c>
      <c r="D12" s="21"/>
      <c r="E12" s="6"/>
      <c r="F12" s="1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28" t="s">
        <v>35</v>
      </c>
      <c r="B13" s="29"/>
      <c r="C13" s="29"/>
      <c r="D13" s="30"/>
      <c r="E13" s="8">
        <f>E4</f>
        <v>132450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</sheetData>
  <mergeCells count="2">
    <mergeCell ref="B4:D4"/>
    <mergeCell ref="A13:D13"/>
  </mergeCells>
  <pageMargins left="0.78740157480314965" right="0.78740157480314965" top="0.78740157480314965" bottom="0.78740157480314965" header="0" footer="0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Y1026"/>
  <sheetViews>
    <sheetView workbookViewId="0"/>
  </sheetViews>
  <sheetFormatPr defaultColWidth="14.42578125" defaultRowHeight="15" customHeight="1" x14ac:dyDescent="0.25"/>
  <cols>
    <col min="1" max="1" width="9" customWidth="1"/>
    <col min="2" max="2" width="51.42578125" customWidth="1"/>
    <col min="3" max="3" width="8" customWidth="1"/>
    <col min="4" max="4" width="12.28515625" customWidth="1"/>
    <col min="5" max="5" width="13.28515625" customWidth="1"/>
    <col min="6" max="25" width="9.140625" customWidth="1"/>
  </cols>
  <sheetData>
    <row r="1" spans="1:25" x14ac:dyDescent="0.25">
      <c r="A1" s="22" t="s">
        <v>54</v>
      </c>
      <c r="B1" s="11" t="s">
        <v>55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8.25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56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57</v>
      </c>
      <c r="C4" s="29"/>
      <c r="D4" s="30"/>
      <c r="E4" s="13">
        <f>SUM(E5)</f>
        <v>433629.2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8.25" x14ac:dyDescent="0.25">
      <c r="A5" s="14" t="s">
        <v>19</v>
      </c>
      <c r="B5" s="15" t="s">
        <v>58</v>
      </c>
      <c r="C5" s="16">
        <v>1</v>
      </c>
      <c r="D5" s="17">
        <v>433629.2</v>
      </c>
      <c r="E5" s="6">
        <f>C5*D5</f>
        <v>433629.2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19" t="s">
        <v>21</v>
      </c>
      <c r="B6" s="19" t="s">
        <v>59</v>
      </c>
      <c r="C6" s="16">
        <v>1</v>
      </c>
      <c r="D6" s="21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19" t="s">
        <v>23</v>
      </c>
      <c r="B7" s="19" t="s">
        <v>60</v>
      </c>
      <c r="C7" s="16">
        <v>1</v>
      </c>
      <c r="D7" s="21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19" t="s">
        <v>25</v>
      </c>
      <c r="B8" s="19" t="s">
        <v>61</v>
      </c>
      <c r="C8" s="16">
        <v>6</v>
      </c>
      <c r="D8" s="21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19" t="s">
        <v>27</v>
      </c>
      <c r="B9" s="19" t="s">
        <v>62</v>
      </c>
      <c r="C9" s="16">
        <v>4</v>
      </c>
      <c r="D9" s="21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19" t="s">
        <v>48</v>
      </c>
      <c r="B10" s="19" t="s">
        <v>63</v>
      </c>
      <c r="C10" s="16">
        <v>2</v>
      </c>
      <c r="D10" s="21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19" t="s">
        <v>50</v>
      </c>
      <c r="B11" s="19" t="s">
        <v>64</v>
      </c>
      <c r="C11" s="16">
        <v>10</v>
      </c>
      <c r="D11" s="21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19" t="s">
        <v>52</v>
      </c>
      <c r="B12" s="19" t="s">
        <v>65</v>
      </c>
      <c r="C12" s="16">
        <v>4</v>
      </c>
      <c r="D12" s="21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19" t="s">
        <v>66</v>
      </c>
      <c r="B13" s="19" t="s">
        <v>67</v>
      </c>
      <c r="C13" s="16">
        <v>4</v>
      </c>
      <c r="D13" s="21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19" t="s">
        <v>68</v>
      </c>
      <c r="B14" s="19" t="s">
        <v>69</v>
      </c>
      <c r="C14" s="16">
        <v>4</v>
      </c>
      <c r="D14" s="21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19" t="s">
        <v>70</v>
      </c>
      <c r="B15" s="19" t="s">
        <v>71</v>
      </c>
      <c r="C15" s="16">
        <v>4</v>
      </c>
      <c r="D15" s="21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19" t="s">
        <v>72</v>
      </c>
      <c r="B16" s="19" t="s">
        <v>73</v>
      </c>
      <c r="C16" s="16">
        <v>8</v>
      </c>
      <c r="D16" s="21"/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19" t="s">
        <v>74</v>
      </c>
      <c r="B17" s="19" t="s">
        <v>75</v>
      </c>
      <c r="C17" s="16">
        <v>6</v>
      </c>
      <c r="D17" s="21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19" t="s">
        <v>76</v>
      </c>
      <c r="B18" s="19" t="s">
        <v>77</v>
      </c>
      <c r="C18" s="16">
        <v>10</v>
      </c>
      <c r="D18" s="21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19" t="s">
        <v>78</v>
      </c>
      <c r="B19" s="19" t="s">
        <v>79</v>
      </c>
      <c r="C19" s="16">
        <v>14</v>
      </c>
      <c r="D19" s="21"/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19" t="s">
        <v>80</v>
      </c>
      <c r="B20" s="19" t="s">
        <v>81</v>
      </c>
      <c r="C20" s="16">
        <v>1</v>
      </c>
      <c r="D20" s="21"/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19" t="s">
        <v>82</v>
      </c>
      <c r="B21" s="19" t="s">
        <v>83</v>
      </c>
      <c r="C21" s="16">
        <v>6</v>
      </c>
      <c r="D21" s="21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19" t="s">
        <v>84</v>
      </c>
      <c r="B22" s="19" t="s">
        <v>85</v>
      </c>
      <c r="C22" s="16">
        <v>4</v>
      </c>
      <c r="D22" s="21"/>
      <c r="E22" s="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9" t="s">
        <v>86</v>
      </c>
      <c r="B23" s="19" t="s">
        <v>87</v>
      </c>
      <c r="C23" s="16">
        <v>2</v>
      </c>
      <c r="D23" s="21"/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19" t="s">
        <v>88</v>
      </c>
      <c r="B24" s="19" t="s">
        <v>89</v>
      </c>
      <c r="C24" s="16">
        <v>8</v>
      </c>
      <c r="D24" s="21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19" t="s">
        <v>90</v>
      </c>
      <c r="B25" s="19" t="s">
        <v>91</v>
      </c>
      <c r="C25" s="16">
        <v>6</v>
      </c>
      <c r="D25" s="21"/>
      <c r="E25" s="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19" t="s">
        <v>92</v>
      </c>
      <c r="B26" s="19" t="s">
        <v>93</v>
      </c>
      <c r="C26" s="16">
        <v>6</v>
      </c>
      <c r="D26" s="21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19" t="s">
        <v>94</v>
      </c>
      <c r="B27" s="19" t="s">
        <v>95</v>
      </c>
      <c r="C27" s="16">
        <v>6</v>
      </c>
      <c r="D27" s="21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19" t="s">
        <v>96</v>
      </c>
      <c r="B28" s="19" t="s">
        <v>97</v>
      </c>
      <c r="C28" s="16">
        <v>6</v>
      </c>
      <c r="D28" s="21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19" t="s">
        <v>98</v>
      </c>
      <c r="B29" s="19" t="s">
        <v>99</v>
      </c>
      <c r="C29" s="16">
        <v>4</v>
      </c>
      <c r="D29" s="21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19" t="s">
        <v>100</v>
      </c>
      <c r="B30" s="19" t="s">
        <v>101</v>
      </c>
      <c r="C30" s="16">
        <v>1</v>
      </c>
      <c r="D30" s="21"/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19" t="s">
        <v>102</v>
      </c>
      <c r="B31" s="19" t="s">
        <v>103</v>
      </c>
      <c r="C31" s="16">
        <v>1</v>
      </c>
      <c r="D31" s="21"/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28" t="s">
        <v>35</v>
      </c>
      <c r="B32" s="29"/>
      <c r="C32" s="29"/>
      <c r="D32" s="30"/>
      <c r="E32" s="8">
        <f>E4</f>
        <v>433629.2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25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:25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:25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:25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:25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:25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:25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:25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:25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:25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:25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:25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1:25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1:25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:25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:25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:25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:25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</sheetData>
  <mergeCells count="2">
    <mergeCell ref="B4:D4"/>
    <mergeCell ref="A32:D32"/>
  </mergeCells>
  <pageMargins left="0.78740157480314965" right="0.78740157480314965" top="0.78740157480314965" bottom="0.78740157480314965" header="0" footer="0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Y1000"/>
  <sheetViews>
    <sheetView workbookViewId="0"/>
  </sheetViews>
  <sheetFormatPr defaultColWidth="14.42578125" defaultRowHeight="15" customHeight="1" x14ac:dyDescent="0.25"/>
  <cols>
    <col min="1" max="1" width="9" customWidth="1"/>
    <col min="2" max="2" width="52.140625" customWidth="1"/>
    <col min="3" max="3" width="8" customWidth="1"/>
    <col min="4" max="4" width="11.5703125" customWidth="1"/>
    <col min="5" max="5" width="13.28515625" customWidth="1"/>
    <col min="6" max="25" width="9.140625" customWidth="1"/>
  </cols>
  <sheetData>
    <row r="1" spans="1:25" x14ac:dyDescent="0.25">
      <c r="A1" s="22" t="s">
        <v>104</v>
      </c>
      <c r="B1" s="11" t="s">
        <v>105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106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105</v>
      </c>
      <c r="C4" s="29"/>
      <c r="D4" s="30"/>
      <c r="E4" s="13">
        <f>SUM(E5)</f>
        <v>42858.6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8.25" x14ac:dyDescent="0.25">
      <c r="A5" s="14" t="s">
        <v>19</v>
      </c>
      <c r="B5" s="15" t="s">
        <v>107</v>
      </c>
      <c r="C5" s="16">
        <v>15</v>
      </c>
      <c r="D5" s="17">
        <v>2857.24</v>
      </c>
      <c r="E5" s="6">
        <f>C5*D5</f>
        <v>42858.6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42858.6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Y983"/>
  <sheetViews>
    <sheetView workbookViewId="0">
      <selection sqref="A1:XFD1048576"/>
    </sheetView>
  </sheetViews>
  <sheetFormatPr defaultColWidth="14.42578125" defaultRowHeight="15" x14ac:dyDescent="0.25"/>
  <cols>
    <col min="1" max="1" width="9" customWidth="1"/>
    <col min="2" max="2" width="52.140625" customWidth="1"/>
    <col min="3" max="3" width="8" customWidth="1"/>
    <col min="4" max="4" width="12.28515625" customWidth="1"/>
    <col min="5" max="5" width="13.28515625" customWidth="1"/>
    <col min="6" max="8" width="9.140625" customWidth="1"/>
    <col min="9" max="9" width="53.140625" customWidth="1"/>
    <col min="10" max="25" width="9.140625" customWidth="1"/>
  </cols>
  <sheetData>
    <row r="1" spans="1:25" x14ac:dyDescent="0.25">
      <c r="A1" s="10" t="s">
        <v>108</v>
      </c>
      <c r="B1" s="11" t="s">
        <v>109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8.25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110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111</v>
      </c>
      <c r="C4" s="29"/>
      <c r="D4" s="30"/>
      <c r="E4" s="13">
        <f>SUM(E5)</f>
        <v>308582.64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8.25" x14ac:dyDescent="0.25">
      <c r="A5" s="14" t="s">
        <v>19</v>
      </c>
      <c r="B5" s="15" t="s">
        <v>112</v>
      </c>
      <c r="C5" s="16">
        <v>1</v>
      </c>
      <c r="D5" s="17">
        <v>308582.64</v>
      </c>
      <c r="E5" s="6">
        <f>C5*D5</f>
        <v>308582.64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308582.64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Y1000"/>
  <sheetViews>
    <sheetView workbookViewId="0">
      <selection sqref="A1:XFD1048576"/>
    </sheetView>
  </sheetViews>
  <sheetFormatPr defaultColWidth="14.42578125" defaultRowHeight="15" x14ac:dyDescent="0.25"/>
  <cols>
    <col min="1" max="1" width="9" customWidth="1"/>
    <col min="2" max="2" width="52.140625" customWidth="1"/>
    <col min="3" max="3" width="8" customWidth="1"/>
    <col min="4" max="4" width="12.42578125" customWidth="1"/>
    <col min="5" max="5" width="13.28515625" customWidth="1"/>
    <col min="6" max="25" width="9.140625" customWidth="1"/>
  </cols>
  <sheetData>
    <row r="1" spans="1:25" x14ac:dyDescent="0.25">
      <c r="A1" s="10" t="s">
        <v>113</v>
      </c>
      <c r="B1" s="11" t="s">
        <v>114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8.25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115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116</v>
      </c>
      <c r="C4" s="29"/>
      <c r="D4" s="30"/>
      <c r="E4" s="13">
        <f>SUM(E5)</f>
        <v>136139.4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5" x14ac:dyDescent="0.25">
      <c r="A5" s="14" t="s">
        <v>19</v>
      </c>
      <c r="B5" s="15" t="s">
        <v>117</v>
      </c>
      <c r="C5" s="16">
        <v>1</v>
      </c>
      <c r="D5" s="17">
        <v>136139.4</v>
      </c>
      <c r="E5" s="6">
        <f>C5*D5</f>
        <v>136139.4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136139.4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000"/>
  <sheetViews>
    <sheetView workbookViewId="0">
      <selection sqref="A1:XFD1048576"/>
    </sheetView>
  </sheetViews>
  <sheetFormatPr defaultColWidth="14.42578125" defaultRowHeight="15" x14ac:dyDescent="0.25"/>
  <cols>
    <col min="1" max="1" width="9" customWidth="1"/>
    <col min="2" max="2" width="52.140625" customWidth="1"/>
    <col min="3" max="3" width="8" customWidth="1"/>
    <col min="4" max="5" width="13.28515625" customWidth="1"/>
    <col min="6" max="25" width="9.140625" customWidth="1"/>
  </cols>
  <sheetData>
    <row r="1" spans="1:25" x14ac:dyDescent="0.25">
      <c r="A1" s="10" t="s">
        <v>118</v>
      </c>
      <c r="B1" s="11" t="s">
        <v>119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8.25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120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119</v>
      </c>
      <c r="C4" s="29"/>
      <c r="D4" s="30"/>
      <c r="E4" s="13">
        <f>SUM(E5)</f>
        <v>176477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8.25" x14ac:dyDescent="0.25">
      <c r="A5" s="14" t="s">
        <v>19</v>
      </c>
      <c r="B5" s="15" t="s">
        <v>121</v>
      </c>
      <c r="C5" s="16">
        <v>1</v>
      </c>
      <c r="D5" s="17">
        <v>176477</v>
      </c>
      <c r="E5" s="6">
        <f>C5*D5</f>
        <v>176477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176477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8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Y1005"/>
  <sheetViews>
    <sheetView workbookViewId="0">
      <selection sqref="A1:XFD1048576"/>
    </sheetView>
  </sheetViews>
  <sheetFormatPr defaultColWidth="14.42578125" defaultRowHeight="15" x14ac:dyDescent="0.25"/>
  <cols>
    <col min="1" max="1" width="9" customWidth="1"/>
    <col min="2" max="2" width="59.140625" customWidth="1"/>
    <col min="3" max="3" width="8" customWidth="1"/>
    <col min="4" max="4" width="11.5703125" customWidth="1"/>
    <col min="5" max="5" width="13.28515625" customWidth="1"/>
    <col min="6" max="25" width="9.140625" customWidth="1"/>
  </cols>
  <sheetData>
    <row r="1" spans="1:25" x14ac:dyDescent="0.25">
      <c r="A1" s="10" t="s">
        <v>122</v>
      </c>
      <c r="B1" s="11" t="s">
        <v>123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124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123</v>
      </c>
      <c r="C4" s="29"/>
      <c r="D4" s="30"/>
      <c r="E4" s="13">
        <f>SUM(E5)</f>
        <v>90759.6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8.25" x14ac:dyDescent="0.25">
      <c r="A5" s="14" t="s">
        <v>19</v>
      </c>
      <c r="B5" s="15" t="s">
        <v>125</v>
      </c>
      <c r="C5" s="16">
        <v>1</v>
      </c>
      <c r="D5" s="17">
        <v>90759.6</v>
      </c>
      <c r="E5" s="6">
        <f>C5*D5</f>
        <v>90759.6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63.75" x14ac:dyDescent="0.25">
      <c r="A6" s="19" t="s">
        <v>126</v>
      </c>
      <c r="B6" s="20" t="s">
        <v>127</v>
      </c>
      <c r="C6" s="16">
        <v>2</v>
      </c>
      <c r="D6" s="17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63.75" x14ac:dyDescent="0.25">
      <c r="A7" s="19" t="s">
        <v>128</v>
      </c>
      <c r="B7" s="20" t="s">
        <v>129</v>
      </c>
      <c r="C7" s="16">
        <v>1</v>
      </c>
      <c r="D7" s="17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51" x14ac:dyDescent="0.25">
      <c r="A8" s="19" t="s">
        <v>130</v>
      </c>
      <c r="B8" s="20" t="s">
        <v>131</v>
      </c>
      <c r="C8" s="16">
        <v>10</v>
      </c>
      <c r="D8" s="17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51" x14ac:dyDescent="0.25">
      <c r="A9" s="19" t="s">
        <v>132</v>
      </c>
      <c r="B9" s="20" t="s">
        <v>133</v>
      </c>
      <c r="C9" s="16">
        <v>2</v>
      </c>
      <c r="D9" s="17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63.75" x14ac:dyDescent="0.25">
      <c r="A10" s="19" t="s">
        <v>134</v>
      </c>
      <c r="B10" s="20" t="s">
        <v>135</v>
      </c>
      <c r="C10" s="16">
        <v>1</v>
      </c>
      <c r="D10" s="17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28" t="s">
        <v>35</v>
      </c>
      <c r="B11" s="29"/>
      <c r="C11" s="29"/>
      <c r="D11" s="30"/>
      <c r="E11" s="8">
        <f>E4</f>
        <v>90759.6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</sheetData>
  <mergeCells count="2">
    <mergeCell ref="B4:D4"/>
    <mergeCell ref="A11:D11"/>
  </mergeCells>
  <pageMargins left="0.78740157480314965" right="0.78740157480314965" top="0.78740157480314965" bottom="0.78740157480314965" header="0" footer="0"/>
  <pageSetup paperSize="9" scale="8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Y1000"/>
  <sheetViews>
    <sheetView workbookViewId="0">
      <selection sqref="A1:XFD1048576"/>
    </sheetView>
  </sheetViews>
  <sheetFormatPr defaultColWidth="14.42578125" defaultRowHeight="15" x14ac:dyDescent="0.25"/>
  <cols>
    <col min="1" max="1" width="9" customWidth="1"/>
    <col min="2" max="2" width="52.140625" customWidth="1"/>
    <col min="3" max="3" width="8" customWidth="1"/>
    <col min="4" max="4" width="11.5703125" customWidth="1"/>
    <col min="5" max="5" width="13.28515625" customWidth="1"/>
    <col min="6" max="25" width="9.140625" customWidth="1"/>
  </cols>
  <sheetData>
    <row r="1" spans="1:25" x14ac:dyDescent="0.25">
      <c r="A1" s="10" t="s">
        <v>136</v>
      </c>
      <c r="B1" s="11" t="s">
        <v>137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138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 t="s">
        <v>17</v>
      </c>
      <c r="B4" s="31" t="s">
        <v>139</v>
      </c>
      <c r="C4" s="29"/>
      <c r="D4" s="30"/>
      <c r="E4" s="13">
        <f>SUM(E5)</f>
        <v>27732.1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5" x14ac:dyDescent="0.25">
      <c r="A5" s="14" t="s">
        <v>19</v>
      </c>
      <c r="B5" s="24" t="s">
        <v>140</v>
      </c>
      <c r="C5" s="16">
        <v>1</v>
      </c>
      <c r="D5" s="17">
        <v>27732.1</v>
      </c>
      <c r="E5" s="6">
        <f>C5*D5</f>
        <v>27732.1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27732.1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Y1000"/>
  <sheetViews>
    <sheetView workbookViewId="0">
      <selection activeCell="B5" sqref="B5"/>
    </sheetView>
  </sheetViews>
  <sheetFormatPr defaultColWidth="14.42578125" defaultRowHeight="15" x14ac:dyDescent="0.25"/>
  <cols>
    <col min="1" max="1" width="9" customWidth="1"/>
    <col min="2" max="2" width="52.140625" customWidth="1"/>
    <col min="3" max="3" width="8" customWidth="1"/>
    <col min="4" max="4" width="11.5703125" customWidth="1"/>
    <col min="5" max="5" width="13.28515625" customWidth="1"/>
    <col min="6" max="25" width="9.140625" customWidth="1"/>
  </cols>
  <sheetData>
    <row r="1" spans="1:25" x14ac:dyDescent="0.25">
      <c r="A1" s="10" t="s">
        <v>141</v>
      </c>
      <c r="B1" s="11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142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59.25" customHeight="1" x14ac:dyDescent="0.25">
      <c r="A4" s="1" t="s">
        <v>17</v>
      </c>
      <c r="B4" s="33" t="s">
        <v>143</v>
      </c>
      <c r="C4" s="29"/>
      <c r="D4" s="30"/>
      <c r="E4" s="13">
        <f>SUM(E5)</f>
        <v>70000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76.5" x14ac:dyDescent="0.25">
      <c r="A5" s="14" t="s">
        <v>19</v>
      </c>
      <c r="B5" s="15" t="s">
        <v>144</v>
      </c>
      <c r="C5" s="16">
        <v>1</v>
      </c>
      <c r="D5" s="17">
        <v>70000</v>
      </c>
      <c r="E5" s="6">
        <f>C5*D5</f>
        <v>70000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70000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Y1000"/>
  <sheetViews>
    <sheetView tabSelected="1" workbookViewId="0">
      <selection activeCell="B14" sqref="B14"/>
    </sheetView>
  </sheetViews>
  <sheetFormatPr defaultColWidth="14.42578125" defaultRowHeight="15" x14ac:dyDescent="0.25"/>
  <cols>
    <col min="1" max="1" width="9" customWidth="1"/>
    <col min="2" max="2" width="52.140625" customWidth="1"/>
    <col min="3" max="3" width="8" customWidth="1"/>
    <col min="4" max="4" width="12.140625" customWidth="1"/>
    <col min="5" max="5" width="13.28515625" customWidth="1"/>
    <col min="6" max="25" width="9.140625" customWidth="1"/>
  </cols>
  <sheetData>
    <row r="1" spans="1:25" x14ac:dyDescent="0.25">
      <c r="A1" s="10" t="s">
        <v>145</v>
      </c>
      <c r="B1" s="11" t="s">
        <v>146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1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147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7.5" customHeight="1" x14ac:dyDescent="0.25">
      <c r="A4" s="1" t="s">
        <v>17</v>
      </c>
      <c r="B4" s="33" t="s">
        <v>149</v>
      </c>
      <c r="C4" s="29"/>
      <c r="D4" s="30"/>
      <c r="E4" s="13">
        <f>SUM(E5)</f>
        <v>253500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5" x14ac:dyDescent="0.25">
      <c r="A5" s="14" t="s">
        <v>19</v>
      </c>
      <c r="B5" s="15" t="s">
        <v>148</v>
      </c>
      <c r="C5" s="16">
        <v>1</v>
      </c>
      <c r="D5" s="17">
        <v>253500</v>
      </c>
      <c r="E5" s="6">
        <f>C5*D5</f>
        <v>253500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28" t="s">
        <v>35</v>
      </c>
      <c r="B6" s="29"/>
      <c r="C6" s="29"/>
      <c r="D6" s="30"/>
      <c r="E6" s="8">
        <f>E4</f>
        <v>253500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4:D4"/>
    <mergeCell ref="A6:D6"/>
  </mergeCells>
  <pageMargins left="0.78740157480314965" right="0.78740157480314965" top="0.78740157480314965" bottom="0.78740157480314965" header="0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Csergo</cp:lastModifiedBy>
  <cp:lastPrinted>2025-09-18T11:14:00Z</cp:lastPrinted>
  <dcterms:created xsi:type="dcterms:W3CDTF">2025-09-18T10:44:32Z</dcterms:created>
  <dcterms:modified xsi:type="dcterms:W3CDTF">2025-09-18T11:19:28Z</dcterms:modified>
</cp:coreProperties>
</file>